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1340" windowHeight="6285"/>
  </bookViews>
  <sheets>
    <sheet name="BO4" sheetId="1" r:id="rId1"/>
  </sheets>
  <definedNames>
    <definedName name="_xlnm.Print_Area" localSheetId="0">'BO4'!$A$1:$L$40</definedName>
  </definedNames>
  <calcPr calcId="124519"/>
</workbook>
</file>

<file path=xl/calcChain.xml><?xml version="1.0" encoding="utf-8"?>
<calcChain xmlns="http://schemas.openxmlformats.org/spreadsheetml/2006/main">
  <c r="K10" i="1"/>
  <c r="L10"/>
  <c r="K31"/>
  <c r="I31"/>
  <c r="J31"/>
  <c r="L31"/>
  <c r="D31"/>
  <c r="E31"/>
  <c r="F31"/>
  <c r="G31"/>
  <c r="H31"/>
  <c r="C31"/>
  <c r="K39"/>
  <c r="L39"/>
  <c r="K38"/>
  <c r="L38"/>
  <c r="K36"/>
  <c r="L36"/>
  <c r="K35"/>
  <c r="L35"/>
  <c r="K34"/>
  <c r="L34"/>
  <c r="K29"/>
  <c r="L29"/>
  <c r="K27"/>
  <c r="L27"/>
  <c r="K25"/>
  <c r="L25"/>
  <c r="D9"/>
  <c r="E9"/>
  <c r="F9"/>
  <c r="G9"/>
  <c r="H9"/>
  <c r="I9"/>
  <c r="J9"/>
  <c r="K9"/>
  <c r="K17" s="1"/>
  <c r="L9"/>
  <c r="L17" s="1"/>
  <c r="C9"/>
  <c r="K14"/>
  <c r="L14"/>
  <c r="J12"/>
  <c r="K12"/>
  <c r="L12"/>
  <c r="K8"/>
  <c r="L8"/>
  <c r="K6"/>
  <c r="L6"/>
  <c r="K4"/>
  <c r="L4"/>
  <c r="J39"/>
  <c r="J38"/>
  <c r="J36"/>
  <c r="J35"/>
  <c r="J34"/>
  <c r="J29"/>
  <c r="J27"/>
  <c r="J25"/>
  <c r="J17"/>
  <c r="J16"/>
  <c r="J14"/>
  <c r="J10"/>
  <c r="J8"/>
  <c r="J6"/>
  <c r="J4"/>
  <c r="I39"/>
  <c r="I38"/>
  <c r="I36"/>
  <c r="I35"/>
  <c r="I34"/>
  <c r="I29"/>
  <c r="I27"/>
  <c r="I25"/>
  <c r="I17"/>
  <c r="I16"/>
  <c r="I14"/>
  <c r="I12"/>
  <c r="I10"/>
  <c r="I8"/>
  <c r="I6"/>
  <c r="I4"/>
  <c r="E10"/>
  <c r="F10"/>
  <c r="G10"/>
  <c r="H10"/>
  <c r="D10"/>
  <c r="H17"/>
  <c r="H16"/>
  <c r="H12"/>
  <c r="B9"/>
  <c r="H14"/>
  <c r="H8"/>
  <c r="H6"/>
  <c r="H4"/>
  <c r="H27"/>
  <c r="H29"/>
  <c r="H34"/>
  <c r="H35"/>
  <c r="H36"/>
  <c r="H39"/>
  <c r="H38"/>
  <c r="H25"/>
  <c r="G8"/>
  <c r="F8"/>
  <c r="E8"/>
  <c r="C8"/>
  <c r="D8"/>
  <c r="B8"/>
  <c r="G4"/>
  <c r="F4"/>
  <c r="E4"/>
  <c r="D4"/>
  <c r="C4"/>
  <c r="B4"/>
  <c r="G6"/>
  <c r="F6"/>
  <c r="E6"/>
  <c r="D6"/>
  <c r="C6"/>
  <c r="B6"/>
  <c r="B39"/>
  <c r="C39"/>
  <c r="D39"/>
  <c r="E39"/>
  <c r="F39"/>
  <c r="G39"/>
  <c r="B38"/>
  <c r="C38"/>
  <c r="D38"/>
  <c r="E38"/>
  <c r="F38"/>
  <c r="G38"/>
  <c r="B36"/>
  <c r="C36"/>
  <c r="D36"/>
  <c r="E36"/>
  <c r="F36"/>
  <c r="G36"/>
  <c r="B35"/>
  <c r="C35"/>
  <c r="D35"/>
  <c r="E35"/>
  <c r="F35"/>
  <c r="G35"/>
  <c r="B34"/>
  <c r="C34"/>
  <c r="D34"/>
  <c r="E34"/>
  <c r="F34"/>
  <c r="G34"/>
  <c r="B29"/>
  <c r="C29"/>
  <c r="D29"/>
  <c r="E29"/>
  <c r="F29"/>
  <c r="G29"/>
  <c r="B27"/>
  <c r="C27"/>
  <c r="D27"/>
  <c r="E27"/>
  <c r="F27"/>
  <c r="G27"/>
  <c r="B25"/>
  <c r="C25"/>
  <c r="D25"/>
  <c r="E25"/>
  <c r="F25"/>
  <c r="G25"/>
  <c r="B17"/>
  <c r="C17"/>
  <c r="D17"/>
  <c r="E17"/>
  <c r="F17"/>
  <c r="G17"/>
  <c r="B16"/>
  <c r="C16"/>
  <c r="D16"/>
  <c r="E16"/>
  <c r="F16"/>
  <c r="G16"/>
  <c r="B14"/>
  <c r="C14"/>
  <c r="D14"/>
  <c r="E14"/>
  <c r="F14"/>
  <c r="G14"/>
  <c r="D12"/>
  <c r="E12"/>
  <c r="F12"/>
  <c r="G12"/>
  <c r="C12"/>
  <c r="B12"/>
  <c r="C10"/>
  <c r="B10"/>
  <c r="K16" l="1"/>
  <c r="L16"/>
</calcChain>
</file>

<file path=xl/sharedStrings.xml><?xml version="1.0" encoding="utf-8"?>
<sst xmlns="http://schemas.openxmlformats.org/spreadsheetml/2006/main" count="43" uniqueCount="34">
  <si>
    <t>البـيــــان</t>
  </si>
  <si>
    <t>عرض النقد  -السيولة المحلية</t>
  </si>
  <si>
    <t>معدل النمو السنوي (%)</t>
  </si>
  <si>
    <t xml:space="preserve">الكتلة النقدية </t>
  </si>
  <si>
    <t xml:space="preserve">معدل النمو السنوي(%) </t>
  </si>
  <si>
    <t xml:space="preserve">شبــه النــقد </t>
  </si>
  <si>
    <t>الآئتمان المحلي</t>
  </si>
  <si>
    <t>الاقتراض الحكومي</t>
  </si>
  <si>
    <t>معدل النمو السنوي(%)</t>
  </si>
  <si>
    <t>نسبة سلفيات الحكومة الى اجمالي الائتمان المحلي (%)</t>
  </si>
  <si>
    <t>مؤشــرات تحليلية نقدية ( ملايين الريالات )</t>
  </si>
  <si>
    <t>أ جمــالي الودائـع</t>
  </si>
  <si>
    <t xml:space="preserve">%الودائع الأجلة  </t>
  </si>
  <si>
    <t> %الودائع الادخارية</t>
  </si>
  <si>
    <t>  % الودائع بالعملات الاجنبية</t>
  </si>
  <si>
    <t>العرض النقدي (السيولة المحلية)</t>
  </si>
  <si>
    <t>نسبة الودائع الآجلة الى السيولة المحلية</t>
  </si>
  <si>
    <t>نسبة الودائع الأد خارية الى السيولة المحلية</t>
  </si>
  <si>
    <t xml:space="preserve">نسبة الودائع بالعملات الاجنبية الى السيولة المحلية </t>
  </si>
  <si>
    <t>العملة خارج المصارف</t>
  </si>
  <si>
    <t>نسبة الودائع الآجلة الى العملة خارج المصارف</t>
  </si>
  <si>
    <t>نسبة الودائع الادخارية الى العملة خارج المصارف</t>
  </si>
  <si>
    <t xml:space="preserve">الودائع الاجلة </t>
  </si>
  <si>
    <t xml:space="preserve">الودائع الادخارية </t>
  </si>
  <si>
    <t> الودائع بالعملات الاجنبية</t>
  </si>
  <si>
    <t>اقتراض القطاع الغيرالحكومي</t>
  </si>
  <si>
    <t xml:space="preserve">نسبة سلفيات القطاع الغيرالحكومي  الى الائتمان المحلي (%) </t>
  </si>
  <si>
    <t xml:space="preserve">اخري </t>
  </si>
  <si>
    <t xml:space="preserve">مؤشرات نقدية تحليلية للفترة ( 2000- 2009)    (ملايين الريالات ) </t>
  </si>
  <si>
    <t xml:space="preserve">الودائع المخصصة </t>
  </si>
  <si>
    <t>ـ</t>
  </si>
  <si>
    <t xml:space="preserve">%الودائع المخصصة </t>
  </si>
  <si>
    <t xml:space="preserve">ودائع الضمان الاجتماعي  </t>
  </si>
  <si>
    <t>المصدر: تقارير البنك المركزي اليمني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</si>
</sst>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178"/>
    </font>
    <font>
      <sz val="8"/>
      <name val="Arial"/>
      <family val="2"/>
    </font>
    <font>
      <b/>
      <sz val="11"/>
      <name val="Simplified Arabic"/>
      <charset val="178"/>
    </font>
    <font>
      <b/>
      <sz val="11"/>
      <name val="Arial"/>
      <family val="2"/>
    </font>
    <font>
      <sz val="8"/>
      <color indexed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5"/>
      <color indexed="9"/>
      <name val="Simplified Arabic"/>
      <charset val="178"/>
    </font>
    <font>
      <b/>
      <sz val="14"/>
      <name val="Simplified Arabic"/>
      <charset val="178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2" fontId="3" fillId="0" borderId="1" xfId="0" applyNumberFormat="1" applyFont="1" applyBorder="1" applyAlignment="1">
      <alignment horizontal="center" vertical="center" wrapText="1" readingOrder="1"/>
    </xf>
    <xf numFmtId="0" fontId="4" fillId="3" borderId="0" xfId="0" applyFont="1" applyFill="1"/>
    <xf numFmtId="0" fontId="3" fillId="0" borderId="1" xfId="0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shrinkToFit="1" readingOrder="1"/>
    </xf>
    <xf numFmtId="2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164" fontId="3" fillId="4" borderId="2" xfId="0" applyNumberFormat="1" applyFont="1" applyFill="1" applyBorder="1" applyAlignment="1">
      <alignment horizontal="center" vertical="center" wrapText="1" readingOrder="1"/>
    </xf>
    <xf numFmtId="2" fontId="3" fillId="4" borderId="1" xfId="0" applyNumberFormat="1" applyFont="1" applyFill="1" applyBorder="1" applyAlignment="1">
      <alignment horizontal="center" vertical="center" wrapText="1" readingOrder="1"/>
    </xf>
    <xf numFmtId="2" fontId="3" fillId="4" borderId="2" xfId="0" applyNumberFormat="1" applyFont="1" applyFill="1" applyBorder="1" applyAlignment="1">
      <alignment horizontal="center" vertical="center" wrapText="1" readingOrder="1"/>
    </xf>
    <xf numFmtId="2" fontId="3" fillId="4" borderId="3" xfId="0" applyNumberFormat="1" applyFont="1" applyFill="1" applyBorder="1" applyAlignment="1">
      <alignment horizontal="center" vertical="center" wrapText="1" readingOrder="1"/>
    </xf>
    <xf numFmtId="2" fontId="3" fillId="4" borderId="4" xfId="0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/>
    <xf numFmtId="0" fontId="1" fillId="0" borderId="0" xfId="0" applyFont="1" applyBorder="1"/>
    <xf numFmtId="0" fontId="5" fillId="0" borderId="0" xfId="0" applyFont="1" applyBorder="1"/>
    <xf numFmtId="2" fontId="3" fillId="0" borderId="0" xfId="0" applyNumberFormat="1" applyFont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2" fontId="3" fillId="0" borderId="8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2" fontId="6" fillId="0" borderId="1" xfId="0" applyNumberFormat="1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2" fontId="6" fillId="0" borderId="1" xfId="0" applyNumberFormat="1" applyFont="1" applyFill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2" fontId="6" fillId="0" borderId="8" xfId="0" applyNumberFormat="1" applyFont="1" applyBorder="1" applyAlignment="1">
      <alignment horizontal="center" vertical="center" wrapText="1" readingOrder="1"/>
    </xf>
    <xf numFmtId="2" fontId="6" fillId="0" borderId="3" xfId="0" applyNumberFormat="1" applyFont="1" applyBorder="1" applyAlignment="1">
      <alignment horizontal="center" vertical="center" wrapText="1" readingOrder="1"/>
    </xf>
    <xf numFmtId="2" fontId="6" fillId="4" borderId="3" xfId="0" applyNumberFormat="1" applyFont="1" applyFill="1" applyBorder="1" applyAlignment="1">
      <alignment horizontal="center" vertical="center" wrapText="1" readingOrder="1"/>
    </xf>
    <xf numFmtId="2" fontId="6" fillId="4" borderId="4" xfId="0" applyNumberFormat="1" applyFont="1" applyFill="1" applyBorder="1" applyAlignment="1">
      <alignment horizontal="center" vertical="center" wrapText="1" readingOrder="1"/>
    </xf>
    <xf numFmtId="2" fontId="6" fillId="4" borderId="1" xfId="0" applyNumberFormat="1" applyFont="1" applyFill="1" applyBorder="1" applyAlignment="1">
      <alignment horizontal="center" vertical="center" wrapText="1" readingOrder="1"/>
    </xf>
    <xf numFmtId="2" fontId="6" fillId="4" borderId="2" xfId="0" applyNumberFormat="1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right" vertical="center" wrapText="1" readingOrder="2"/>
    </xf>
    <xf numFmtId="0" fontId="8" fillId="4" borderId="2" xfId="0" applyFont="1" applyFill="1" applyBorder="1" applyAlignment="1">
      <alignment horizontal="right" vertical="center" wrapText="1" readingOrder="2"/>
    </xf>
    <xf numFmtId="0" fontId="8" fillId="4" borderId="1" xfId="0" applyFont="1" applyFill="1" applyBorder="1" applyAlignment="1">
      <alignment horizontal="right" vertical="center" wrapText="1" readingOrder="1"/>
    </xf>
    <xf numFmtId="0" fontId="8" fillId="2" borderId="1" xfId="0" applyFont="1" applyFill="1" applyBorder="1" applyAlignment="1">
      <alignment horizontal="right" vertical="center" wrapText="1" readingOrder="1"/>
    </xf>
    <xf numFmtId="0" fontId="8" fillId="4" borderId="1" xfId="0" applyFont="1" applyFill="1" applyBorder="1" applyAlignment="1">
      <alignment horizontal="right" vertical="center" wrapText="1" readingOrder="2"/>
    </xf>
    <xf numFmtId="164" fontId="6" fillId="4" borderId="3" xfId="0" applyNumberFormat="1" applyFont="1" applyFill="1" applyBorder="1" applyAlignment="1">
      <alignment horizontal="center" vertical="center" wrapText="1" readingOrder="1"/>
    </xf>
    <xf numFmtId="164" fontId="6" fillId="0" borderId="3" xfId="0" applyNumberFormat="1" applyFont="1" applyFill="1" applyBorder="1" applyAlignment="1">
      <alignment horizontal="center" vertical="center" shrinkToFit="1" readingOrder="1"/>
    </xf>
    <xf numFmtId="164" fontId="6" fillId="0" borderId="5" xfId="0" applyNumberFormat="1" applyFont="1" applyFill="1" applyBorder="1" applyAlignment="1">
      <alignment horizontal="center" vertical="center" shrinkToFit="1" readingOrder="1"/>
    </xf>
    <xf numFmtId="164" fontId="6" fillId="0" borderId="6" xfId="0" applyNumberFormat="1" applyFont="1" applyFill="1" applyBorder="1" applyAlignment="1">
      <alignment horizontal="center" vertical="center" shrinkToFit="1" readingOrder="1"/>
    </xf>
    <xf numFmtId="164" fontId="6" fillId="0" borderId="7" xfId="0" applyNumberFormat="1" applyFont="1" applyFill="1" applyBorder="1" applyAlignment="1">
      <alignment horizontal="center" vertical="center" shrinkToFit="1" readingOrder="1"/>
    </xf>
    <xf numFmtId="164" fontId="6" fillId="0" borderId="3" xfId="0" applyNumberFormat="1" applyFont="1" applyFill="1" applyBorder="1" applyAlignment="1">
      <alignment horizontal="center" vertical="center" wrapText="1" readingOrder="1"/>
    </xf>
    <xf numFmtId="2" fontId="6" fillId="0" borderId="3" xfId="0" applyNumberFormat="1" applyFont="1" applyFill="1" applyBorder="1" applyAlignment="1">
      <alignment horizontal="center" vertical="center" wrapText="1" readingOrder="1"/>
    </xf>
    <xf numFmtId="2" fontId="6" fillId="0" borderId="4" xfId="0" applyNumberFormat="1" applyFont="1" applyFill="1" applyBorder="1" applyAlignment="1">
      <alignment horizontal="center" vertical="center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right" readingOrder="2"/>
    </xf>
    <xf numFmtId="0" fontId="2" fillId="0" borderId="0" xfId="0" applyFont="1" applyBorder="1" applyAlignment="1">
      <alignment horizontal="right" readingOrder="2"/>
    </xf>
    <xf numFmtId="0" fontId="7" fillId="5" borderId="11" xfId="0" applyFont="1" applyFill="1" applyBorder="1" applyAlignment="1">
      <alignment horizontal="center" vertical="center" wrapText="1" readingOrder="2"/>
    </xf>
    <xf numFmtId="0" fontId="7" fillId="5" borderId="0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showGridLines="0" rightToLeft="1" tabSelected="1" view="pageBreakPreview" zoomScale="70" zoomScaleSheetLayoutView="70" workbookViewId="0">
      <selection activeCell="A21" sqref="A21:L21"/>
    </sheetView>
  </sheetViews>
  <sheetFormatPr defaultRowHeight="12.75"/>
  <cols>
    <col min="1" max="1" width="39.140625" style="1" customWidth="1"/>
    <col min="2" max="2" width="15.140625" style="1" hidden="1" customWidth="1"/>
    <col min="3" max="3" width="15.140625" style="1" bestFit="1" customWidth="1"/>
    <col min="4" max="4" width="15" style="1" bestFit="1" customWidth="1"/>
    <col min="5" max="5" width="15.7109375" style="1" bestFit="1" customWidth="1"/>
    <col min="6" max="6" width="15" style="1" bestFit="1" customWidth="1"/>
    <col min="7" max="7" width="15.42578125" style="1" bestFit="1" customWidth="1"/>
    <col min="8" max="8" width="16.5703125" bestFit="1" customWidth="1"/>
    <col min="9" max="10" width="16" bestFit="1" customWidth="1"/>
    <col min="11" max="11" width="13.28515625" customWidth="1"/>
    <col min="12" max="12" width="13.5703125" customWidth="1"/>
  </cols>
  <sheetData>
    <row r="1" spans="1:12" s="1" customFormat="1" ht="42" customHeight="1">
      <c r="A1" s="58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1" customFormat="1" ht="21.75" customHeight="1">
      <c r="A2" s="34" t="s">
        <v>0</v>
      </c>
      <c r="B2" s="3">
        <v>1999</v>
      </c>
      <c r="C2" s="54">
        <v>2000</v>
      </c>
      <c r="D2" s="54">
        <v>2001</v>
      </c>
      <c r="E2" s="54">
        <v>2002</v>
      </c>
      <c r="F2" s="54">
        <v>2003</v>
      </c>
      <c r="G2" s="54">
        <v>2004</v>
      </c>
      <c r="H2" s="54">
        <v>2005</v>
      </c>
      <c r="I2" s="54">
        <v>2006</v>
      </c>
      <c r="J2" s="55">
        <v>2007</v>
      </c>
      <c r="K2" s="55">
        <v>2008</v>
      </c>
      <c r="L2" s="55">
        <v>2009</v>
      </c>
    </row>
    <row r="3" spans="1:12" s="1" customFormat="1" ht="21.75" customHeight="1">
      <c r="A3" s="35" t="s">
        <v>1</v>
      </c>
      <c r="B3" s="4">
        <v>379294.2</v>
      </c>
      <c r="C3" s="23">
        <v>474525.1</v>
      </c>
      <c r="D3" s="23">
        <v>563049.5</v>
      </c>
      <c r="E3" s="23">
        <v>664664.4</v>
      </c>
      <c r="F3" s="23">
        <v>797371.8</v>
      </c>
      <c r="G3" s="24">
        <v>917275.3</v>
      </c>
      <c r="H3" s="24">
        <v>1049508.8</v>
      </c>
      <c r="I3" s="24">
        <v>1351429.8</v>
      </c>
      <c r="J3" s="25">
        <v>1586221.3</v>
      </c>
      <c r="K3" s="25">
        <v>1877477.4</v>
      </c>
      <c r="L3" s="25">
        <v>2075798.7</v>
      </c>
    </row>
    <row r="4" spans="1:12" s="1" customFormat="1" ht="22.5" customHeight="1">
      <c r="A4" s="35" t="s">
        <v>2</v>
      </c>
      <c r="B4" s="5" t="e">
        <f>(B3-#REF!)/#REF!*100</f>
        <v>#REF!</v>
      </c>
      <c r="C4" s="24">
        <f>(C3-B3)/B3*100</f>
        <v>25.107396843927475</v>
      </c>
      <c r="D4" s="24">
        <f t="shared" ref="D4:J4" si="0">(D3-C3)/C3*100</f>
        <v>18.655367229257212</v>
      </c>
      <c r="E4" s="24">
        <f t="shared" si="0"/>
        <v>18.047240961940293</v>
      </c>
      <c r="F4" s="24">
        <f t="shared" si="0"/>
        <v>19.966076112997779</v>
      </c>
      <c r="G4" s="24">
        <f t="shared" si="0"/>
        <v>15.037338917679305</v>
      </c>
      <c r="H4" s="24">
        <f t="shared" si="0"/>
        <v>14.415901093161452</v>
      </c>
      <c r="I4" s="24">
        <f t="shared" si="0"/>
        <v>28.767838821361003</v>
      </c>
      <c r="J4" s="25">
        <f t="shared" si="0"/>
        <v>17.373562429953815</v>
      </c>
      <c r="K4" s="25">
        <f t="shared" ref="K4" si="1">(K3-J3)/J3*100</f>
        <v>18.361630877103959</v>
      </c>
      <c r="L4" s="25">
        <f t="shared" ref="L4" si="2">(L3-K3)/K3*100</f>
        <v>10.563179082741559</v>
      </c>
    </row>
    <row r="5" spans="1:12" s="1" customFormat="1" ht="21.75" customHeight="1">
      <c r="A5" s="35" t="s">
        <v>3</v>
      </c>
      <c r="B5" s="4">
        <v>207196.5</v>
      </c>
      <c r="C5" s="23">
        <v>247248.4</v>
      </c>
      <c r="D5" s="23">
        <v>282683.40000000002</v>
      </c>
      <c r="E5" s="23">
        <v>306449.5</v>
      </c>
      <c r="F5" s="23">
        <v>347465.4</v>
      </c>
      <c r="G5" s="24">
        <v>390541.2</v>
      </c>
      <c r="H5" s="24">
        <v>442463.6</v>
      </c>
      <c r="I5" s="24">
        <v>558460.69999999995</v>
      </c>
      <c r="J5" s="25">
        <v>613748</v>
      </c>
      <c r="K5" s="25">
        <v>680158.5</v>
      </c>
      <c r="L5" s="25">
        <v>758331.4</v>
      </c>
    </row>
    <row r="6" spans="1:12" s="1" customFormat="1" ht="24.75" customHeight="1">
      <c r="A6" s="35" t="s">
        <v>4</v>
      </c>
      <c r="B6" s="5" t="e">
        <f>(B5-#REF!)/#REF!*100</f>
        <v>#REF!</v>
      </c>
      <c r="C6" s="24">
        <f>(C5-B5)/B5*100</f>
        <v>19.330394094494839</v>
      </c>
      <c r="D6" s="24">
        <f t="shared" ref="D6:J6" si="3">(D5-C5)/C5*100</f>
        <v>14.331740872741758</v>
      </c>
      <c r="E6" s="24">
        <f t="shared" si="3"/>
        <v>8.4073206987039111</v>
      </c>
      <c r="F6" s="24">
        <f t="shared" si="3"/>
        <v>13.38422807020407</v>
      </c>
      <c r="G6" s="24">
        <f t="shared" si="3"/>
        <v>12.397148032581082</v>
      </c>
      <c r="H6" s="24">
        <f t="shared" si="3"/>
        <v>13.294986546873918</v>
      </c>
      <c r="I6" s="24">
        <f t="shared" si="3"/>
        <v>26.216190439168326</v>
      </c>
      <c r="J6" s="25">
        <f t="shared" si="3"/>
        <v>9.8999446156193347</v>
      </c>
      <c r="K6" s="25">
        <f t="shared" ref="K6" si="4">(K5-J5)/J5*100</f>
        <v>10.820483325403913</v>
      </c>
      <c r="L6" s="25">
        <f t="shared" ref="L6" si="5">(L5-K5)/K5*100</f>
        <v>11.493335744536019</v>
      </c>
    </row>
    <row r="7" spans="1:12" s="1" customFormat="1" ht="21.75" customHeight="1">
      <c r="A7" s="35" t="s">
        <v>5</v>
      </c>
      <c r="B7" s="4">
        <v>172097.7</v>
      </c>
      <c r="C7" s="23">
        <v>227276.7</v>
      </c>
      <c r="D7" s="23">
        <v>280366.09999999998</v>
      </c>
      <c r="E7" s="23">
        <v>358214.9</v>
      </c>
      <c r="F7" s="23">
        <v>449906.4</v>
      </c>
      <c r="G7" s="24">
        <v>583625.69999999995</v>
      </c>
      <c r="H7" s="24">
        <v>664817</v>
      </c>
      <c r="I7" s="24">
        <v>855318</v>
      </c>
      <c r="J7" s="25">
        <v>1037589.3</v>
      </c>
      <c r="K7" s="25">
        <v>1197318.8999999999</v>
      </c>
      <c r="L7" s="25">
        <v>1317467.3999999999</v>
      </c>
    </row>
    <row r="8" spans="1:12" s="1" customFormat="1" ht="24" customHeight="1">
      <c r="A8" s="35" t="s">
        <v>2</v>
      </c>
      <c r="B8" s="5" t="e">
        <f>(B7-#REF!)/#REF!*100</f>
        <v>#REF!</v>
      </c>
      <c r="C8" s="24">
        <f>(C7-B7)/B7*100</f>
        <v>32.062601650109208</v>
      </c>
      <c r="D8" s="24">
        <f t="shared" ref="D8:J8" si="6">(D7-C7)/C7*100</f>
        <v>23.358927685944035</v>
      </c>
      <c r="E8" s="24">
        <f t="shared" si="6"/>
        <v>27.766837716828125</v>
      </c>
      <c r="F8" s="24">
        <f t="shared" si="6"/>
        <v>25.596785616678702</v>
      </c>
      <c r="G8" s="24">
        <f t="shared" si="6"/>
        <v>29.721582089074509</v>
      </c>
      <c r="H8" s="24">
        <f t="shared" si="6"/>
        <v>13.911536109530484</v>
      </c>
      <c r="I8" s="24">
        <f t="shared" si="6"/>
        <v>28.654652332897623</v>
      </c>
      <c r="J8" s="25">
        <f t="shared" si="6"/>
        <v>21.310354745252649</v>
      </c>
      <c r="K8" s="25">
        <f t="shared" ref="K8" si="7">(K7-J7)/J7*100</f>
        <v>15.394299073824284</v>
      </c>
      <c r="L8" s="25">
        <f t="shared" ref="L8" si="8">(L7-K7)/K7*100</f>
        <v>10.034795241267803</v>
      </c>
    </row>
    <row r="9" spans="1:12" s="6" customFormat="1" ht="21.75" customHeight="1">
      <c r="A9" s="35" t="s">
        <v>6</v>
      </c>
      <c r="B9" s="7">
        <f t="shared" ref="B9" si="9">B11+B13</f>
        <v>237437.4</v>
      </c>
      <c r="C9" s="26">
        <f>C11+C13+C15</f>
        <v>-12788.200000000012</v>
      </c>
      <c r="D9" s="26">
        <f t="shared" ref="D9:L9" si="10">D11+D13+D15</f>
        <v>-89033.599999999991</v>
      </c>
      <c r="E9" s="26">
        <f t="shared" si="10"/>
        <v>-173584.40000000002</v>
      </c>
      <c r="F9" s="26">
        <f t="shared" si="10"/>
        <v>-174122.5</v>
      </c>
      <c r="G9" s="26">
        <f t="shared" si="10"/>
        <v>-200327.2</v>
      </c>
      <c r="H9" s="26">
        <f t="shared" si="10"/>
        <v>-221880.80000000002</v>
      </c>
      <c r="I9" s="26">
        <f t="shared" si="10"/>
        <v>-261289.4</v>
      </c>
      <c r="J9" s="26">
        <f t="shared" si="10"/>
        <v>-82506.900000000023</v>
      </c>
      <c r="K9" s="26">
        <f t="shared" si="10"/>
        <v>20499.099999999977</v>
      </c>
      <c r="L9" s="26">
        <f t="shared" si="10"/>
        <v>284037.59999999998</v>
      </c>
    </row>
    <row r="10" spans="1:12" s="6" customFormat="1" ht="17.25" customHeight="1">
      <c r="A10" s="35" t="s">
        <v>2</v>
      </c>
      <c r="B10" s="5" t="e">
        <f>(B9-#REF!)/#REF!*100</f>
        <v>#REF!</v>
      </c>
      <c r="C10" s="24">
        <f>(C9-B9)/B9*100</f>
        <v>-105.38592487956826</v>
      </c>
      <c r="D10" s="24">
        <f t="shared" ref="D10" si="11">(D9-C9)/C9*100</f>
        <v>596.21682488544059</v>
      </c>
      <c r="E10" s="24">
        <f t="shared" ref="E10:J10" si="12">(E9-D9)/D9*100</f>
        <v>94.965046903640911</v>
      </c>
      <c r="F10" s="24">
        <f t="shared" si="12"/>
        <v>0.30999329432827871</v>
      </c>
      <c r="G10" s="24">
        <f t="shared" si="12"/>
        <v>15.049577165501308</v>
      </c>
      <c r="H10" s="24">
        <f t="shared" si="12"/>
        <v>10.759197952150284</v>
      </c>
      <c r="I10" s="24">
        <f t="shared" si="12"/>
        <v>17.76115824352534</v>
      </c>
      <c r="J10" s="25">
        <f t="shared" si="12"/>
        <v>-68.423173691699688</v>
      </c>
      <c r="K10" s="25">
        <f t="shared" ref="K10" si="13">(K9-J9)/J9*100</f>
        <v>-124.84531596751299</v>
      </c>
      <c r="L10" s="25">
        <f t="shared" ref="L10" si="14">(L9-K9)/K9*100</f>
        <v>1285.6100999556093</v>
      </c>
    </row>
    <row r="11" spans="1:12" s="6" customFormat="1" ht="18.75" customHeight="1">
      <c r="A11" s="35" t="s">
        <v>7</v>
      </c>
      <c r="B11" s="5">
        <v>173467.9</v>
      </c>
      <c r="C11" s="24">
        <v>1331.4</v>
      </c>
      <c r="D11" s="24">
        <v>-49654.3</v>
      </c>
      <c r="E11" s="24">
        <v>-119448.3</v>
      </c>
      <c r="F11" s="24">
        <v>-45626.8</v>
      </c>
      <c r="G11" s="24">
        <v>-64839.3</v>
      </c>
      <c r="H11" s="24">
        <v>-92715.4</v>
      </c>
      <c r="I11" s="24">
        <v>-88824.6</v>
      </c>
      <c r="J11" s="25">
        <v>66936.399999999994</v>
      </c>
      <c r="K11" s="25">
        <v>94090.2</v>
      </c>
      <c r="L11" s="25">
        <v>532915.69999999995</v>
      </c>
    </row>
    <row r="12" spans="1:12" s="6" customFormat="1" ht="24" customHeight="1">
      <c r="A12" s="35" t="s">
        <v>8</v>
      </c>
      <c r="B12" s="5" t="e">
        <f>(B11-#REF!)/#REF!*100</f>
        <v>#REF!</v>
      </c>
      <c r="C12" s="24">
        <f>(C11-B11)/B11*100</f>
        <v>-99.232480476214917</v>
      </c>
      <c r="D12" s="24">
        <f t="shared" ref="D12:I12" si="15">(D11-C11)/C11*100</f>
        <v>-3829.4802463572182</v>
      </c>
      <c r="E12" s="24">
        <f t="shared" si="15"/>
        <v>140.55983066924716</v>
      </c>
      <c r="F12" s="24">
        <f t="shared" si="15"/>
        <v>-61.802051598892568</v>
      </c>
      <c r="G12" s="24">
        <f t="shared" si="15"/>
        <v>42.107927796821166</v>
      </c>
      <c r="H12" s="24">
        <f t="shared" si="15"/>
        <v>42.992598624599573</v>
      </c>
      <c r="I12" s="24">
        <f t="shared" si="15"/>
        <v>-4.1964981006391486</v>
      </c>
      <c r="J12" s="24">
        <f t="shared" ref="J12" si="16">(J11-I11)/I11*100</f>
        <v>-175.35795263924632</v>
      </c>
      <c r="K12" s="24">
        <f t="shared" ref="K12" si="17">(K11-J11)/J11*100</f>
        <v>40.566567667218436</v>
      </c>
      <c r="L12" s="24">
        <f t="shared" ref="L12" si="18">(L11-K11)/K11*100</f>
        <v>466.38810418088167</v>
      </c>
    </row>
    <row r="13" spans="1:12" s="6" customFormat="1" ht="21.75" customHeight="1">
      <c r="A13" s="35" t="s">
        <v>25</v>
      </c>
      <c r="B13" s="5">
        <v>63969.5</v>
      </c>
      <c r="C13" s="24">
        <v>76220.899999999994</v>
      </c>
      <c r="D13" s="24">
        <v>95991.5</v>
      </c>
      <c r="E13" s="24">
        <v>110014.6</v>
      </c>
      <c r="F13" s="24">
        <v>138855.9</v>
      </c>
      <c r="G13" s="24">
        <v>185553.8</v>
      </c>
      <c r="H13" s="24">
        <v>225826.5</v>
      </c>
      <c r="I13" s="24">
        <v>269181.5</v>
      </c>
      <c r="J13" s="25">
        <v>374697.8</v>
      </c>
      <c r="K13" s="25">
        <v>511163.4</v>
      </c>
      <c r="L13" s="25">
        <v>499629.8</v>
      </c>
    </row>
    <row r="14" spans="1:12" s="1" customFormat="1" ht="24" customHeight="1">
      <c r="A14" s="35" t="s">
        <v>2</v>
      </c>
      <c r="B14" s="5" t="e">
        <f>(B13-#REF!)/#REF!*100</f>
        <v>#REF!</v>
      </c>
      <c r="C14" s="24">
        <f>(C13-B13)/B13*100</f>
        <v>19.151939596213811</v>
      </c>
      <c r="D14" s="24">
        <f t="shared" ref="D14:J14" si="19">(D13-C13)/C13*100</f>
        <v>25.938554910792195</v>
      </c>
      <c r="E14" s="24">
        <f t="shared" si="19"/>
        <v>14.608689311032755</v>
      </c>
      <c r="F14" s="24">
        <f t="shared" si="19"/>
        <v>26.215884073568407</v>
      </c>
      <c r="G14" s="24">
        <f t="shared" si="19"/>
        <v>33.630475910638289</v>
      </c>
      <c r="H14" s="24">
        <f t="shared" si="19"/>
        <v>21.704055643161183</v>
      </c>
      <c r="I14" s="24">
        <f t="shared" si="19"/>
        <v>19.198366887854171</v>
      </c>
      <c r="J14" s="27">
        <f t="shared" si="19"/>
        <v>39.198941977810506</v>
      </c>
      <c r="K14" s="27">
        <f t="shared" ref="K14" si="20">(K13-J13)/J13*100</f>
        <v>36.420176472880286</v>
      </c>
      <c r="L14" s="27">
        <f t="shared" ref="L14" si="21">(L13-K13)/K13*100</f>
        <v>-2.2563430793362818</v>
      </c>
    </row>
    <row r="15" spans="1:12" s="1" customFormat="1" ht="24" customHeight="1">
      <c r="A15" s="35" t="s">
        <v>27</v>
      </c>
      <c r="B15" s="22"/>
      <c r="C15" s="28">
        <v>-90340.5</v>
      </c>
      <c r="D15" s="28">
        <v>-135370.79999999999</v>
      </c>
      <c r="E15" s="28">
        <v>-164150.70000000001</v>
      </c>
      <c r="F15" s="24">
        <v>-267351.59999999998</v>
      </c>
      <c r="G15" s="24">
        <v>-321041.7</v>
      </c>
      <c r="H15" s="24">
        <v>-354991.9</v>
      </c>
      <c r="I15" s="25">
        <v>-441646.3</v>
      </c>
      <c r="J15" s="29">
        <v>-524141.1</v>
      </c>
      <c r="K15" s="29">
        <v>-584754.5</v>
      </c>
      <c r="L15" s="29">
        <v>-748507.9</v>
      </c>
    </row>
    <row r="16" spans="1:12" s="1" customFormat="1" ht="32.25" customHeight="1">
      <c r="A16" s="36" t="s">
        <v>9</v>
      </c>
      <c r="B16" s="15">
        <f t="shared" ref="B16" si="22">B11/B9*100</f>
        <v>73.058372438377432</v>
      </c>
      <c r="C16" s="15">
        <f t="shared" ref="C16:J16" si="23">C11/C9*100</f>
        <v>-10.411160288390851</v>
      </c>
      <c r="D16" s="15">
        <f t="shared" si="23"/>
        <v>55.77029346224348</v>
      </c>
      <c r="E16" s="15">
        <f t="shared" si="23"/>
        <v>68.812808063397384</v>
      </c>
      <c r="F16" s="16">
        <f t="shared" si="23"/>
        <v>26.203850737268304</v>
      </c>
      <c r="G16" s="13">
        <f t="shared" si="23"/>
        <v>32.366698081937948</v>
      </c>
      <c r="H16" s="13">
        <f t="shared" si="23"/>
        <v>41.786130210455333</v>
      </c>
      <c r="I16" s="13">
        <f t="shared" si="23"/>
        <v>33.99472003073987</v>
      </c>
      <c r="J16" s="14">
        <f t="shared" si="23"/>
        <v>-81.128245031627628</v>
      </c>
      <c r="K16" s="14">
        <f t="shared" ref="K16:L16" si="24">K11/K9*100</f>
        <v>458.99673644208826</v>
      </c>
      <c r="L16" s="14">
        <f t="shared" si="24"/>
        <v>187.62153320546292</v>
      </c>
    </row>
    <row r="17" spans="1:12" s="1" customFormat="1" ht="18.75" customHeight="1">
      <c r="A17" s="36" t="s">
        <v>26</v>
      </c>
      <c r="B17" s="15">
        <f t="shared" ref="B17" si="25">B13/B9*100</f>
        <v>26.94162756162256</v>
      </c>
      <c r="C17" s="15">
        <f t="shared" ref="C17:J17" si="26">C13/C9*100</f>
        <v>-596.02524201998654</v>
      </c>
      <c r="D17" s="15">
        <f t="shared" si="26"/>
        <v>-107.81491481867521</v>
      </c>
      <c r="E17" s="15">
        <f t="shared" si="26"/>
        <v>-63.378160710294239</v>
      </c>
      <c r="F17" s="16">
        <f t="shared" si="26"/>
        <v>-79.746098292868524</v>
      </c>
      <c r="G17" s="13">
        <f t="shared" si="26"/>
        <v>-92.625364903018649</v>
      </c>
      <c r="H17" s="13">
        <f t="shared" si="26"/>
        <v>-101.77829717578086</v>
      </c>
      <c r="I17" s="13">
        <f t="shared" si="26"/>
        <v>-103.02044399811091</v>
      </c>
      <c r="J17" s="14">
        <f t="shared" si="26"/>
        <v>-454.14116879921539</v>
      </c>
      <c r="K17" s="14">
        <f t="shared" ref="K17:L17" si="27">K13/K9*100</f>
        <v>2493.589474659866</v>
      </c>
      <c r="L17" s="14">
        <f t="shared" si="27"/>
        <v>175.90269738935973</v>
      </c>
    </row>
    <row r="18" spans="1:12" s="1" customFormat="1" ht="11.25" customHeight="1">
      <c r="C18" s="20"/>
      <c r="D18" s="20"/>
      <c r="E18" s="20"/>
    </row>
    <row r="19" spans="1:12" s="1" customFormat="1" ht="39" customHeight="1">
      <c r="C19" s="18"/>
      <c r="D19" s="19"/>
      <c r="E19" s="18"/>
      <c r="G19" s="17"/>
    </row>
    <row r="20" spans="1:12" s="1" customFormat="1" ht="11.25" customHeight="1"/>
    <row r="21" spans="1:12" s="1" customFormat="1" ht="44.25" customHeight="1">
      <c r="A21" s="58" t="s">
        <v>10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s="1" customFormat="1" ht="21.75" customHeight="1">
      <c r="A22" s="34" t="s">
        <v>0</v>
      </c>
      <c r="B22" s="21">
        <v>1999</v>
      </c>
      <c r="C22" s="53">
        <v>2000</v>
      </c>
      <c r="D22" s="53">
        <v>2001</v>
      </c>
      <c r="E22" s="53">
        <v>2002</v>
      </c>
      <c r="F22" s="53">
        <v>2003</v>
      </c>
      <c r="G22" s="53">
        <v>2004</v>
      </c>
      <c r="H22" s="53">
        <v>2005</v>
      </c>
      <c r="I22" s="53">
        <v>2006</v>
      </c>
      <c r="J22" s="53">
        <v>2007</v>
      </c>
      <c r="K22" s="53">
        <v>2008</v>
      </c>
      <c r="L22" s="53">
        <v>2009</v>
      </c>
    </row>
    <row r="23" spans="1:12" s="6" customFormat="1" ht="21.75" customHeight="1">
      <c r="A23" s="37" t="s">
        <v>11</v>
      </c>
      <c r="B23" s="12">
        <v>212370.5</v>
      </c>
      <c r="C23" s="40">
        <v>227276.7</v>
      </c>
      <c r="D23" s="40">
        <v>280366.09999999998</v>
      </c>
      <c r="E23" s="40">
        <v>358214.9</v>
      </c>
      <c r="F23" s="40">
        <v>449906.4</v>
      </c>
      <c r="G23" s="40">
        <v>526734.1</v>
      </c>
      <c r="H23" s="40">
        <v>607045.19999999995</v>
      </c>
      <c r="I23" s="40">
        <v>855318</v>
      </c>
      <c r="J23" s="40">
        <v>1037589.3</v>
      </c>
      <c r="K23" s="40">
        <v>1197318.8</v>
      </c>
      <c r="L23" s="40">
        <v>1317467.3</v>
      </c>
    </row>
    <row r="24" spans="1:12" s="6" customFormat="1" ht="21.75" customHeight="1">
      <c r="A24" s="38" t="s">
        <v>22</v>
      </c>
      <c r="B24" s="9">
        <v>30563.9</v>
      </c>
      <c r="C24" s="41">
        <v>41781.5</v>
      </c>
      <c r="D24" s="42">
        <v>50319.9</v>
      </c>
      <c r="E24" s="43">
        <v>78491.5</v>
      </c>
      <c r="F24" s="44">
        <v>106947.2</v>
      </c>
      <c r="G24" s="45">
        <v>148234.4</v>
      </c>
      <c r="H24" s="45">
        <v>151588.6</v>
      </c>
      <c r="I24" s="45">
        <v>191255.5</v>
      </c>
      <c r="J24" s="45">
        <v>283203.40000000002</v>
      </c>
      <c r="K24" s="45">
        <v>388776.3</v>
      </c>
      <c r="L24" s="45">
        <v>425694.4</v>
      </c>
    </row>
    <row r="25" spans="1:12" s="6" customFormat="1" ht="21.75" customHeight="1">
      <c r="A25" s="38" t="s">
        <v>12</v>
      </c>
      <c r="B25" s="10">
        <f t="shared" ref="B25:L25" si="28">B24/B23*100</f>
        <v>14.391782286146146</v>
      </c>
      <c r="C25" s="46">
        <f t="shared" si="28"/>
        <v>18.383538655744296</v>
      </c>
      <c r="D25" s="47">
        <f t="shared" si="28"/>
        <v>17.947925943971114</v>
      </c>
      <c r="E25" s="26">
        <f t="shared" si="28"/>
        <v>21.911846771309623</v>
      </c>
      <c r="F25" s="48">
        <f t="shared" si="28"/>
        <v>23.770988810116947</v>
      </c>
      <c r="G25" s="46">
        <f t="shared" si="28"/>
        <v>28.142168885591424</v>
      </c>
      <c r="H25" s="46">
        <f t="shared" si="28"/>
        <v>24.971550718134335</v>
      </c>
      <c r="I25" s="45">
        <f t="shared" si="28"/>
        <v>22.360747698516807</v>
      </c>
      <c r="J25" s="45">
        <f t="shared" si="28"/>
        <v>27.294363964624541</v>
      </c>
      <c r="K25" s="45">
        <f t="shared" si="28"/>
        <v>32.470575088272227</v>
      </c>
      <c r="L25" s="45">
        <f t="shared" si="28"/>
        <v>32.311572363124306</v>
      </c>
    </row>
    <row r="26" spans="1:12" s="6" customFormat="1" ht="21.75" customHeight="1">
      <c r="A26" s="38" t="s">
        <v>23</v>
      </c>
      <c r="B26" s="9">
        <v>25681.200000000001</v>
      </c>
      <c r="C26" s="41">
        <v>34651.800000000003</v>
      </c>
      <c r="D26" s="42">
        <v>40952.1</v>
      </c>
      <c r="E26" s="43">
        <v>51581.5</v>
      </c>
      <c r="F26" s="44">
        <v>59572.5</v>
      </c>
      <c r="G26" s="46">
        <v>72775.3</v>
      </c>
      <c r="H26" s="46">
        <v>78634</v>
      </c>
      <c r="I26" s="45">
        <v>92611.199999999997</v>
      </c>
      <c r="J26" s="45">
        <v>103705.2</v>
      </c>
      <c r="K26" s="45">
        <v>113635.9</v>
      </c>
      <c r="L26" s="45">
        <v>123124.4</v>
      </c>
    </row>
    <row r="27" spans="1:12" s="1" customFormat="1" ht="21.75" customHeight="1">
      <c r="A27" s="38" t="s">
        <v>13</v>
      </c>
      <c r="B27" s="10">
        <f t="shared" ref="B27:L27" si="29">B26/B23*100</f>
        <v>12.092639985308693</v>
      </c>
      <c r="C27" s="46">
        <f t="shared" si="29"/>
        <v>15.246525490734422</v>
      </c>
      <c r="D27" s="47">
        <f t="shared" si="29"/>
        <v>14.606651802767882</v>
      </c>
      <c r="E27" s="26">
        <f t="shared" si="29"/>
        <v>14.399596443364024</v>
      </c>
      <c r="F27" s="48">
        <f t="shared" si="29"/>
        <v>13.241087479529073</v>
      </c>
      <c r="G27" s="46">
        <f t="shared" si="29"/>
        <v>13.8163259223202</v>
      </c>
      <c r="H27" s="46">
        <f t="shared" si="29"/>
        <v>12.953565895916814</v>
      </c>
      <c r="I27" s="45">
        <f t="shared" si="29"/>
        <v>10.827692156601405</v>
      </c>
      <c r="J27" s="45">
        <f t="shared" si="29"/>
        <v>9.9948216505316694</v>
      </c>
      <c r="K27" s="45">
        <f t="shared" si="29"/>
        <v>9.4908640873257806</v>
      </c>
      <c r="L27" s="45">
        <f t="shared" si="29"/>
        <v>9.3455374566032869</v>
      </c>
    </row>
    <row r="28" spans="1:12" s="1" customFormat="1" ht="21.75" customHeight="1">
      <c r="A28" s="38" t="s">
        <v>24</v>
      </c>
      <c r="B28" s="9">
        <v>111667.6</v>
      </c>
      <c r="C28" s="41">
        <v>146151.1</v>
      </c>
      <c r="D28" s="42">
        <v>184030.3</v>
      </c>
      <c r="E28" s="43">
        <v>219108.4</v>
      </c>
      <c r="F28" s="44">
        <v>270477.7</v>
      </c>
      <c r="G28" s="46">
        <v>287229.8</v>
      </c>
      <c r="H28" s="46">
        <v>355514</v>
      </c>
      <c r="I28" s="45">
        <v>454208.5</v>
      </c>
      <c r="J28" s="45">
        <v>516283.8</v>
      </c>
      <c r="K28" s="45">
        <v>534971.19999999995</v>
      </c>
      <c r="L28" s="45">
        <v>630035.19999999995</v>
      </c>
    </row>
    <row r="29" spans="1:12" s="1" customFormat="1" ht="21.75" customHeight="1">
      <c r="A29" s="38" t="s">
        <v>14</v>
      </c>
      <c r="B29" s="10">
        <f t="shared" ref="B29:L29" si="30">B28/B23*100</f>
        <v>52.581502609825762</v>
      </c>
      <c r="C29" s="46">
        <f t="shared" si="30"/>
        <v>64.305359942308201</v>
      </c>
      <c r="D29" s="47">
        <f t="shared" si="30"/>
        <v>65.63928377931569</v>
      </c>
      <c r="E29" s="26">
        <f t="shared" si="30"/>
        <v>61.166746553535312</v>
      </c>
      <c r="F29" s="48">
        <f t="shared" si="30"/>
        <v>60.118660236884821</v>
      </c>
      <c r="G29" s="46">
        <f t="shared" si="30"/>
        <v>54.530321845500417</v>
      </c>
      <c r="H29" s="46">
        <f t="shared" si="30"/>
        <v>58.564667013263595</v>
      </c>
      <c r="I29" s="45">
        <f t="shared" si="30"/>
        <v>53.104050189520159</v>
      </c>
      <c r="J29" s="45">
        <f t="shared" si="30"/>
        <v>49.758011189976607</v>
      </c>
      <c r="K29" s="45">
        <f t="shared" si="30"/>
        <v>44.680765056056906</v>
      </c>
      <c r="L29" s="45">
        <f t="shared" si="30"/>
        <v>47.821695460676708</v>
      </c>
    </row>
    <row r="30" spans="1:12" s="1" customFormat="1" ht="21.75" customHeight="1">
      <c r="A30" s="38" t="s">
        <v>29</v>
      </c>
      <c r="B30" s="10"/>
      <c r="C30" s="46">
        <v>4692.3</v>
      </c>
      <c r="D30" s="47">
        <v>5063.8</v>
      </c>
      <c r="E30" s="26">
        <v>9033.5</v>
      </c>
      <c r="F30" s="48">
        <v>12909</v>
      </c>
      <c r="G30" s="46">
        <v>18494.599999999999</v>
      </c>
      <c r="H30" s="46">
        <v>21308.6</v>
      </c>
      <c r="I30" s="45">
        <v>54893.9</v>
      </c>
      <c r="J30" s="45">
        <v>69280.899999999994</v>
      </c>
      <c r="K30" s="26">
        <v>92822.2</v>
      </c>
      <c r="L30" s="26">
        <v>62583.7</v>
      </c>
    </row>
    <row r="31" spans="1:12" s="1" customFormat="1" ht="21.75" customHeight="1">
      <c r="A31" s="38" t="s">
        <v>31</v>
      </c>
      <c r="B31" s="10"/>
      <c r="C31" s="46">
        <f>C30/C23*100</f>
        <v>2.0645759112130722</v>
      </c>
      <c r="D31" s="46">
        <f t="shared" ref="D31:H31" si="31">D30/D23*100</f>
        <v>1.8061384739453168</v>
      </c>
      <c r="E31" s="46">
        <f t="shared" si="31"/>
        <v>2.521810231791028</v>
      </c>
      <c r="F31" s="46">
        <f t="shared" si="31"/>
        <v>2.869263473469148</v>
      </c>
      <c r="G31" s="46">
        <f t="shared" si="31"/>
        <v>3.5111833465879649</v>
      </c>
      <c r="H31" s="46">
        <f t="shared" si="31"/>
        <v>3.5102163726852633</v>
      </c>
      <c r="I31" s="46">
        <f t="shared" ref="I31" si="32">I30/I23*100</f>
        <v>6.4179521534680664</v>
      </c>
      <c r="J31" s="46">
        <f t="shared" ref="J31" si="33">J30/J23*100</f>
        <v>6.6771023949456678</v>
      </c>
      <c r="K31" s="46">
        <f t="shared" ref="K31" si="34">K30/K23*100</f>
        <v>7.7525050137022822</v>
      </c>
      <c r="L31" s="46">
        <f t="shared" ref="L31" si="35">L30/L23*100</f>
        <v>4.7503038595341227</v>
      </c>
    </row>
    <row r="32" spans="1:12" s="1" customFormat="1" ht="21.75" customHeight="1">
      <c r="A32" s="38" t="s">
        <v>32</v>
      </c>
      <c r="B32" s="10"/>
      <c r="C32" s="46" t="s">
        <v>30</v>
      </c>
      <c r="D32" s="46" t="s">
        <v>30</v>
      </c>
      <c r="E32" s="46" t="s">
        <v>30</v>
      </c>
      <c r="F32" s="46" t="s">
        <v>30</v>
      </c>
      <c r="G32" s="46" t="s">
        <v>30</v>
      </c>
      <c r="H32" s="46" t="s">
        <v>30</v>
      </c>
      <c r="I32" s="45">
        <v>62348.9</v>
      </c>
      <c r="J32" s="45">
        <v>65116</v>
      </c>
      <c r="K32" s="26">
        <v>67113.3</v>
      </c>
      <c r="L32" s="26">
        <v>79086.100000000006</v>
      </c>
    </row>
    <row r="33" spans="1:12" s="1" customFormat="1" ht="21.75" customHeight="1">
      <c r="A33" s="35" t="s">
        <v>15</v>
      </c>
      <c r="B33" s="8">
        <v>379294.2</v>
      </c>
      <c r="C33" s="49">
        <v>474525.1</v>
      </c>
      <c r="D33" s="50">
        <v>563049.5</v>
      </c>
      <c r="E33" s="51">
        <v>664664.4</v>
      </c>
      <c r="F33" s="52">
        <v>797371.8</v>
      </c>
      <c r="G33" s="49">
        <v>917275.3</v>
      </c>
      <c r="H33" s="49">
        <v>1049508.8</v>
      </c>
      <c r="I33" s="45">
        <v>1413778.7</v>
      </c>
      <c r="J33" s="45">
        <v>1651337.3</v>
      </c>
      <c r="K33" s="45">
        <v>1877477.3</v>
      </c>
      <c r="L33" s="45">
        <v>2075798.7</v>
      </c>
    </row>
    <row r="34" spans="1:12" s="1" customFormat="1" ht="21.75" customHeight="1">
      <c r="A34" s="35" t="s">
        <v>16</v>
      </c>
      <c r="B34" s="10">
        <f t="shared" ref="B34:J34" si="36">B24/B33*100</f>
        <v>8.0580984365170885</v>
      </c>
      <c r="C34" s="46">
        <f t="shared" si="36"/>
        <v>8.8049083178107974</v>
      </c>
      <c r="D34" s="47">
        <f t="shared" si="36"/>
        <v>8.9370295151669605</v>
      </c>
      <c r="E34" s="26">
        <f t="shared" si="36"/>
        <v>11.809192729443611</v>
      </c>
      <c r="F34" s="48">
        <f t="shared" si="36"/>
        <v>13.412463295040029</v>
      </c>
      <c r="G34" s="46">
        <f t="shared" si="36"/>
        <v>16.160295605910243</v>
      </c>
      <c r="H34" s="46">
        <f t="shared" si="36"/>
        <v>14.443766455317</v>
      </c>
      <c r="I34" s="45">
        <f t="shared" si="36"/>
        <v>13.52796586905716</v>
      </c>
      <c r="J34" s="45">
        <f t="shared" si="36"/>
        <v>17.149942655567703</v>
      </c>
      <c r="K34" s="45">
        <f t="shared" ref="K34:L34" si="37">K24/K33*100</f>
        <v>20.707376861493877</v>
      </c>
      <c r="L34" s="45">
        <f t="shared" si="37"/>
        <v>20.50749911347377</v>
      </c>
    </row>
    <row r="35" spans="1:12" s="1" customFormat="1" ht="21.75" customHeight="1">
      <c r="A35" s="35" t="s">
        <v>17</v>
      </c>
      <c r="B35" s="10">
        <f t="shared" ref="B35:J35" si="38">B26/B33*100</f>
        <v>6.7707863711071781</v>
      </c>
      <c r="C35" s="46">
        <f t="shared" si="38"/>
        <v>7.302416668791599</v>
      </c>
      <c r="D35" s="47">
        <f t="shared" si="38"/>
        <v>7.2732681584834005</v>
      </c>
      <c r="E35" s="26">
        <f t="shared" si="38"/>
        <v>7.7605329847664466</v>
      </c>
      <c r="F35" s="48">
        <f t="shared" si="38"/>
        <v>7.4711069541210264</v>
      </c>
      <c r="G35" s="46">
        <f t="shared" si="38"/>
        <v>7.9338558445866791</v>
      </c>
      <c r="H35" s="46">
        <f t="shared" si="38"/>
        <v>7.4924574238920139</v>
      </c>
      <c r="I35" s="45">
        <f t="shared" si="38"/>
        <v>6.5506150290706735</v>
      </c>
      <c r="J35" s="45">
        <f t="shared" si="38"/>
        <v>6.2800737317566799</v>
      </c>
      <c r="K35" s="45">
        <f t="shared" ref="K35:L35" si="39">K26/K33*100</f>
        <v>6.0525844972932559</v>
      </c>
      <c r="L35" s="45">
        <f t="shared" si="39"/>
        <v>5.9314229265101668</v>
      </c>
    </row>
    <row r="36" spans="1:12" s="1" customFormat="1" ht="19.5" customHeight="1">
      <c r="A36" s="35" t="s">
        <v>18</v>
      </c>
      <c r="B36" s="10">
        <f t="shared" ref="B36:J36" si="40">B28/B33*100</f>
        <v>29.440893111468618</v>
      </c>
      <c r="C36" s="46">
        <f t="shared" si="40"/>
        <v>30.799445593078218</v>
      </c>
      <c r="D36" s="47">
        <f t="shared" si="40"/>
        <v>32.684568585888094</v>
      </c>
      <c r="E36" s="26">
        <f t="shared" si="40"/>
        <v>32.965267885567513</v>
      </c>
      <c r="F36" s="48">
        <f t="shared" si="40"/>
        <v>33.921151964491344</v>
      </c>
      <c r="G36" s="46">
        <f t="shared" si="40"/>
        <v>31.313369061611052</v>
      </c>
      <c r="H36" s="46">
        <f t="shared" si="40"/>
        <v>33.874322921351393</v>
      </c>
      <c r="I36" s="45">
        <f t="shared" si="40"/>
        <v>32.127269989284748</v>
      </c>
      <c r="J36" s="45">
        <f t="shared" si="40"/>
        <v>31.264587798022848</v>
      </c>
      <c r="K36" s="45">
        <f t="shared" ref="K36:L36" si="41">K28/K33*100</f>
        <v>28.494150102374071</v>
      </c>
      <c r="L36" s="45">
        <f t="shared" si="41"/>
        <v>30.35145941656096</v>
      </c>
    </row>
    <row r="37" spans="1:12" s="1" customFormat="1" ht="21.75" customHeight="1">
      <c r="A37" s="35" t="s">
        <v>19</v>
      </c>
      <c r="B37" s="11">
        <v>166923.70000000001</v>
      </c>
      <c r="C37" s="49">
        <v>197122.5</v>
      </c>
      <c r="D37" s="50">
        <v>212794.8</v>
      </c>
      <c r="E37" s="51">
        <v>239329.3</v>
      </c>
      <c r="F37" s="52">
        <v>268812.5</v>
      </c>
      <c r="G37" s="49">
        <v>297938.8</v>
      </c>
      <c r="H37" s="49">
        <v>330619.5</v>
      </c>
      <c r="I37" s="45">
        <v>412519.6</v>
      </c>
      <c r="J37" s="45">
        <v>425840.3</v>
      </c>
      <c r="K37" s="45">
        <v>472225.2</v>
      </c>
      <c r="L37" s="45">
        <v>532322.80000000005</v>
      </c>
    </row>
    <row r="38" spans="1:12" s="1" customFormat="1" ht="21.75" customHeight="1">
      <c r="A38" s="39" t="s">
        <v>20</v>
      </c>
      <c r="B38" s="14">
        <f t="shared" ref="B38:J38" si="42">B24/B37*100</f>
        <v>18.310102160448157</v>
      </c>
      <c r="C38" s="30">
        <f t="shared" si="42"/>
        <v>21.195703179494984</v>
      </c>
      <c r="D38" s="31">
        <f t="shared" si="42"/>
        <v>23.647147392699448</v>
      </c>
      <c r="E38" s="32">
        <f t="shared" si="42"/>
        <v>32.796444062636709</v>
      </c>
      <c r="F38" s="33">
        <f t="shared" si="42"/>
        <v>39.785054638456174</v>
      </c>
      <c r="G38" s="30">
        <f t="shared" si="42"/>
        <v>49.753305041169526</v>
      </c>
      <c r="H38" s="30">
        <f t="shared" si="42"/>
        <v>45.849866689653815</v>
      </c>
      <c r="I38" s="30">
        <f t="shared" si="42"/>
        <v>46.362766763082291</v>
      </c>
      <c r="J38" s="30">
        <f t="shared" si="42"/>
        <v>66.504602781840987</v>
      </c>
      <c r="K38" s="30">
        <f t="shared" ref="K38:L38" si="43">K24/K37*100</f>
        <v>82.328579669191726</v>
      </c>
      <c r="L38" s="30">
        <f t="shared" si="43"/>
        <v>79.969221682783456</v>
      </c>
    </row>
    <row r="39" spans="1:12" s="1" customFormat="1" ht="21.75" customHeight="1">
      <c r="A39" s="39" t="s">
        <v>21</v>
      </c>
      <c r="B39" s="14">
        <f t="shared" ref="B39:J39" si="44">B26/B37*100</f>
        <v>15.384993263389202</v>
      </c>
      <c r="C39" s="30">
        <f t="shared" si="44"/>
        <v>17.578815203743865</v>
      </c>
      <c r="D39" s="31">
        <f t="shared" si="44"/>
        <v>19.244878164316045</v>
      </c>
      <c r="E39" s="32">
        <f t="shared" si="44"/>
        <v>21.552521985398361</v>
      </c>
      <c r="F39" s="33">
        <f t="shared" si="44"/>
        <v>22.161357823761914</v>
      </c>
      <c r="G39" s="30">
        <f t="shared" si="44"/>
        <v>24.426258010034278</v>
      </c>
      <c r="H39" s="30">
        <f t="shared" si="44"/>
        <v>23.78383610162135</v>
      </c>
      <c r="I39" s="30">
        <f t="shared" si="44"/>
        <v>22.450133278515736</v>
      </c>
      <c r="J39" s="30">
        <f t="shared" si="44"/>
        <v>24.353073206082186</v>
      </c>
      <c r="K39" s="30">
        <f t="shared" ref="K39:L39" si="45">K26/K37*100</f>
        <v>24.06392119692045</v>
      </c>
      <c r="L39" s="30">
        <f t="shared" si="45"/>
        <v>23.129649904155897</v>
      </c>
    </row>
    <row r="40" spans="1:12" s="1" customFormat="1" ht="21.75" customHeight="1">
      <c r="A40" s="56" t="s">
        <v>33</v>
      </c>
      <c r="B40" s="56"/>
      <c r="C40" s="57"/>
      <c r="D40" s="56"/>
      <c r="E40" s="56"/>
      <c r="F40" s="56"/>
      <c r="G40" s="2"/>
    </row>
  </sheetData>
  <mergeCells count="3">
    <mergeCell ref="A40:F40"/>
    <mergeCell ref="A1:L1"/>
    <mergeCell ref="A21:L21"/>
  </mergeCells>
  <phoneticPr fontId="1" type="noConversion"/>
  <pageMargins left="0.75" right="0.75" top="1" bottom="1" header="0.5" footer="0.5"/>
  <pageSetup paperSize="9" scale="4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BO4</vt:lpstr>
      <vt:lpstr>'BO4'!Print_Area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abdualaziz</cp:lastModifiedBy>
  <cp:lastPrinted>2005-12-25T09:10:49Z</cp:lastPrinted>
  <dcterms:created xsi:type="dcterms:W3CDTF">2005-09-28T07:49:10Z</dcterms:created>
  <dcterms:modified xsi:type="dcterms:W3CDTF">2011-02-07T09:59:30Z</dcterms:modified>
</cp:coreProperties>
</file>